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24" i="1"/>
  <c r="R21" i="1"/>
  <c r="G24" i="1"/>
  <c r="D12" i="1"/>
  <c r="D13" i="1"/>
  <c r="D14" i="1"/>
  <c r="D15" i="1"/>
  <c r="D16" i="1"/>
  <c r="D17" i="1"/>
  <c r="D18" i="1"/>
  <c r="D19" i="1"/>
  <c r="D20" i="1"/>
  <c r="D21" i="1"/>
  <c r="D22" i="1"/>
  <c r="D23" i="1"/>
  <c r="D11" i="1"/>
  <c r="G19" i="1"/>
  <c r="G20" i="1"/>
  <c r="F24" i="1"/>
  <c r="H24" i="1"/>
  <c r="F22" i="1"/>
  <c r="R12" i="1" l="1"/>
  <c r="R14" i="1"/>
  <c r="R15" i="1"/>
  <c r="R16" i="1"/>
  <c r="R17" i="1"/>
  <c r="R18" i="1"/>
  <c r="R19" i="1"/>
  <c r="R20" i="1"/>
  <c r="R11" i="1"/>
  <c r="L11" i="1"/>
  <c r="D24" i="1" l="1"/>
  <c r="R13" i="1"/>
  <c r="L20" i="1"/>
  <c r="L19" i="1"/>
  <c r="L18" i="1"/>
  <c r="L17" i="1"/>
  <c r="L15" i="1"/>
  <c r="L14" i="1"/>
  <c r="L13" i="1"/>
  <c r="L12" i="1"/>
</calcChain>
</file>

<file path=xl/sharedStrings.xml><?xml version="1.0" encoding="utf-8"?>
<sst xmlns="http://schemas.openxmlformats.org/spreadsheetml/2006/main" count="55" uniqueCount="45">
  <si>
    <t>№</t>
  </si>
  <si>
    <t>Объект</t>
  </si>
  <si>
    <t>ВН</t>
  </si>
  <si>
    <t>СН-I</t>
  </si>
  <si>
    <t>CH-II</t>
  </si>
  <si>
    <t>НН</t>
  </si>
  <si>
    <t xml:space="preserve">Всего </t>
  </si>
  <si>
    <t>Заявленная мощность, тыс кВт</t>
  </si>
  <si>
    <t>Объем полезного отпуска, млн кВтч</t>
  </si>
  <si>
    <t>Потребители</t>
  </si>
  <si>
    <t>Часы использования</t>
  </si>
  <si>
    <t>А.Кутуя,86</t>
  </si>
  <si>
    <t>М.Миля,61</t>
  </si>
  <si>
    <t>Родина,26</t>
  </si>
  <si>
    <t>Озерная,53</t>
  </si>
  <si>
    <t>А.Кутуя,86/3</t>
  </si>
  <si>
    <t>Королева,26</t>
  </si>
  <si>
    <t>Прочие</t>
  </si>
  <si>
    <t>Население</t>
  </si>
  <si>
    <t>1.</t>
  </si>
  <si>
    <t>2.</t>
  </si>
  <si>
    <t>3.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</si>
  <si>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</si>
  <si>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</si>
  <si>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</si>
  <si>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</si>
  <si>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</si>
  <si>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</si>
  <si>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</si>
  <si>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</si>
  <si>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</si>
  <si>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</si>
  <si>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</si>
  <si>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Поступление в сеть ТСО</t>
  </si>
  <si>
    <t>ИТОГО</t>
  </si>
  <si>
    <t>Доля потребления %</t>
  </si>
  <si>
    <t>Сведения о переданной электроэнегии (мощности) за 2021 г. по сетям ООО "СК-16"</t>
  </si>
  <si>
    <t>2.12</t>
  </si>
  <si>
    <t>Элеватор (Чистополь)</t>
  </si>
  <si>
    <t>Тецевск.,271</t>
  </si>
  <si>
    <t>Тецевск.,279</t>
  </si>
  <si>
    <t>А.Кутуя,161</t>
  </si>
  <si>
    <t>А.Кутуя,163</t>
  </si>
  <si>
    <t>2.13</t>
  </si>
  <si>
    <t>Гайсина (Радужный-2)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</si>
</sst>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tabSelected="1" topLeftCell="B1" workbookViewId="0">
      <selection activeCell="O11" sqref="O11"/>
    </sheetView>
  </sheetViews>
  <sheetFormatPr defaultRowHeight="15" x14ac:dyDescent="0.25"/>
  <cols>
    <col min="1" max="1" width="0" hidden="1" customWidth="1"/>
    <col min="2" max="2" width="6.7109375" customWidth="1"/>
    <col min="3" max="3" width="17.5703125" customWidth="1"/>
    <col min="4" max="11" width="8.7109375" customWidth="1"/>
    <col min="12" max="12" width="8.42578125" customWidth="1"/>
    <col min="13" max="13" width="8.7109375" customWidth="1"/>
    <col min="14" max="14" width="13" customWidth="1"/>
    <col min="15" max="20" width="8.7109375" customWidth="1"/>
    <col min="21" max="21" width="8.85546875" customWidth="1"/>
    <col min="22" max="22" width="11.42578125" customWidth="1"/>
  </cols>
  <sheetData>
    <row r="3" spans="2:22" ht="21.75" customHeight="1" x14ac:dyDescent="0.25">
      <c r="C3" s="29" t="s">
        <v>36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5" spans="2:22" x14ac:dyDescent="0.25">
      <c r="B5" s="27" t="s">
        <v>0</v>
      </c>
      <c r="C5" s="27" t="s">
        <v>1</v>
      </c>
      <c r="D5" s="27" t="s">
        <v>8</v>
      </c>
      <c r="E5" s="27"/>
      <c r="F5" s="27"/>
      <c r="G5" s="27"/>
      <c r="H5" s="27"/>
      <c r="I5" s="27" t="s">
        <v>7</v>
      </c>
      <c r="J5" s="27"/>
      <c r="K5" s="27"/>
      <c r="L5" s="27"/>
      <c r="M5" s="27"/>
      <c r="N5" s="28" t="s">
        <v>10</v>
      </c>
      <c r="O5" s="27" t="s">
        <v>35</v>
      </c>
      <c r="P5" s="27"/>
      <c r="Q5" s="27"/>
      <c r="R5" s="27"/>
      <c r="S5" s="27"/>
      <c r="T5" s="1"/>
      <c r="U5" s="1"/>
      <c r="V5" s="1"/>
    </row>
    <row r="6" spans="2:22" ht="25.5" customHeight="1" x14ac:dyDescent="0.25">
      <c r="B6" s="27"/>
      <c r="C6" s="27"/>
      <c r="D6" s="13" t="s">
        <v>6</v>
      </c>
      <c r="E6" s="14" t="s">
        <v>2</v>
      </c>
      <c r="F6" s="14" t="s">
        <v>3</v>
      </c>
      <c r="G6" s="14" t="s">
        <v>4</v>
      </c>
      <c r="H6" s="14" t="s">
        <v>5</v>
      </c>
      <c r="I6" s="13" t="s">
        <v>6</v>
      </c>
      <c r="J6" s="14" t="s">
        <v>2</v>
      </c>
      <c r="K6" s="14" t="s">
        <v>3</v>
      </c>
      <c r="L6" s="14" t="s">
        <v>4</v>
      </c>
      <c r="M6" s="14" t="s">
        <v>5</v>
      </c>
      <c r="N6" s="28"/>
      <c r="O6" s="13" t="s">
        <v>6</v>
      </c>
      <c r="P6" s="14" t="s">
        <v>2</v>
      </c>
      <c r="Q6" s="14" t="s">
        <v>3</v>
      </c>
      <c r="R6" s="14" t="s">
        <v>4</v>
      </c>
      <c r="S6" s="14" t="s">
        <v>5</v>
      </c>
      <c r="T6" s="1"/>
      <c r="U6" s="1"/>
      <c r="V6" s="1"/>
    </row>
    <row r="7" spans="2:22" x14ac:dyDescent="0.25">
      <c r="B7" s="12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1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"/>
      <c r="U7" s="1"/>
      <c r="V7" s="1"/>
    </row>
    <row r="8" spans="2:22" x14ac:dyDescent="0.25">
      <c r="B8" s="16" t="s">
        <v>19</v>
      </c>
      <c r="C8" s="21" t="s">
        <v>33</v>
      </c>
      <c r="D8" s="22">
        <v>9.1687910000000006</v>
      </c>
      <c r="E8" s="22"/>
      <c r="F8" s="22"/>
      <c r="G8" s="22">
        <v>9.1687910000000006</v>
      </c>
      <c r="H8" s="22"/>
      <c r="I8" s="22"/>
      <c r="J8" s="22"/>
      <c r="K8" s="22"/>
      <c r="L8" s="22">
        <f>G8*1000/N8</f>
        <v>3.2171196491228073</v>
      </c>
      <c r="M8" s="18"/>
      <c r="N8" s="18">
        <v>2850</v>
      </c>
      <c r="O8" s="18"/>
      <c r="P8" s="18"/>
      <c r="Q8" s="18"/>
      <c r="R8" s="18"/>
      <c r="S8" s="18"/>
      <c r="T8" s="9"/>
      <c r="U8" s="9"/>
      <c r="V8" s="9"/>
    </row>
    <row r="9" spans="2:22" ht="12.75" customHeight="1" x14ac:dyDescent="0.25">
      <c r="B9" s="19" t="s">
        <v>20</v>
      </c>
      <c r="C9" s="21" t="s">
        <v>9</v>
      </c>
      <c r="D9" s="23"/>
      <c r="E9" s="23"/>
      <c r="F9" s="23"/>
      <c r="G9" s="22"/>
      <c r="H9" s="23"/>
      <c r="I9" s="23"/>
      <c r="J9" s="23"/>
      <c r="K9" s="23"/>
      <c r="L9" s="23"/>
      <c r="M9" s="17"/>
      <c r="N9" s="17"/>
      <c r="O9" s="17"/>
      <c r="P9" s="17"/>
      <c r="Q9" s="17"/>
      <c r="R9" s="17"/>
      <c r="S9" s="17"/>
      <c r="T9" s="8"/>
      <c r="U9" s="8"/>
      <c r="V9" s="10"/>
    </row>
    <row r="10" spans="2:22" ht="12" customHeight="1" x14ac:dyDescent="0.25">
      <c r="B10" s="20" t="s">
        <v>22</v>
      </c>
      <c r="C10" s="21" t="s">
        <v>17</v>
      </c>
      <c r="D10" s="23"/>
      <c r="E10" s="23"/>
      <c r="F10" s="23"/>
      <c r="G10" s="22"/>
      <c r="H10" s="23"/>
      <c r="I10" s="23"/>
      <c r="J10" s="23"/>
      <c r="K10" s="23"/>
      <c r="L10" s="23"/>
      <c r="M10" s="17"/>
      <c r="N10" s="17"/>
      <c r="O10" s="17"/>
      <c r="P10" s="17"/>
      <c r="Q10" s="17"/>
      <c r="R10" s="17"/>
      <c r="S10" s="17"/>
      <c r="T10" s="8"/>
      <c r="U10" s="8"/>
      <c r="V10" s="10"/>
    </row>
    <row r="11" spans="2:22" ht="13.5" customHeight="1" x14ac:dyDescent="0.25">
      <c r="B11" s="20" t="s">
        <v>23</v>
      </c>
      <c r="C11" s="21" t="s">
        <v>39</v>
      </c>
      <c r="D11" s="22">
        <f>SUM(E11:H11)</f>
        <v>0.39248</v>
      </c>
      <c r="E11" s="23"/>
      <c r="F11" s="23"/>
      <c r="G11" s="22">
        <v>0.39248</v>
      </c>
      <c r="H11" s="23"/>
      <c r="I11" s="23"/>
      <c r="J11" s="23"/>
      <c r="K11" s="23"/>
      <c r="L11" s="22">
        <f>G11*1000/N11</f>
        <v>0.1377122807017544</v>
      </c>
      <c r="M11" s="17"/>
      <c r="N11" s="18">
        <v>2850</v>
      </c>
      <c r="O11" s="17"/>
      <c r="P11" s="17"/>
      <c r="Q11" s="17"/>
      <c r="R11" s="17">
        <f>D11*100/G11</f>
        <v>100</v>
      </c>
      <c r="S11" s="17"/>
      <c r="T11" s="8"/>
      <c r="U11" s="8"/>
      <c r="V11" s="10"/>
    </row>
    <row r="12" spans="2:22" ht="12.75" customHeight="1" x14ac:dyDescent="0.25">
      <c r="B12" s="20" t="s">
        <v>24</v>
      </c>
      <c r="C12" s="21" t="s">
        <v>40</v>
      </c>
      <c r="D12" s="22">
        <f t="shared" ref="D12:D23" si="0">SUM(E12:H12)</f>
        <v>0.33386199999999999</v>
      </c>
      <c r="E12" s="23"/>
      <c r="F12" s="23"/>
      <c r="G12" s="22">
        <v>0.33386199999999999</v>
      </c>
      <c r="H12" s="24"/>
      <c r="I12" s="23"/>
      <c r="J12" s="23"/>
      <c r="K12" s="23"/>
      <c r="L12" s="22">
        <f>G12*1000/N12</f>
        <v>0.11714456140350876</v>
      </c>
      <c r="M12" s="17"/>
      <c r="N12" s="18">
        <v>2850</v>
      </c>
      <c r="O12" s="17"/>
      <c r="P12" s="17"/>
      <c r="Q12" s="17"/>
      <c r="R12" s="17">
        <f t="shared" ref="R12:R21" si="1">D12*100/G12</f>
        <v>100.00000000000001</v>
      </c>
      <c r="S12" s="17"/>
      <c r="T12" s="8"/>
      <c r="U12" s="8"/>
      <c r="V12" s="10"/>
    </row>
    <row r="13" spans="2:22" ht="12" customHeight="1" x14ac:dyDescent="0.25">
      <c r="B13" s="20" t="s">
        <v>25</v>
      </c>
      <c r="C13" s="21" t="s">
        <v>11</v>
      </c>
      <c r="D13" s="22">
        <f t="shared" si="0"/>
        <v>0.30882300000000001</v>
      </c>
      <c r="E13" s="23"/>
      <c r="F13" s="23"/>
      <c r="G13" s="22">
        <v>0.30882300000000001</v>
      </c>
      <c r="H13" s="23"/>
      <c r="I13" s="23"/>
      <c r="J13" s="23"/>
      <c r="K13" s="23"/>
      <c r="L13" s="22">
        <f>G13*1000/N13</f>
        <v>0.10835894736842107</v>
      </c>
      <c r="M13" s="17"/>
      <c r="N13" s="18">
        <v>2850</v>
      </c>
      <c r="O13" s="17"/>
      <c r="P13" s="17"/>
      <c r="Q13" s="17"/>
      <c r="R13" s="17">
        <f t="shared" si="1"/>
        <v>100</v>
      </c>
      <c r="S13" s="17"/>
      <c r="T13" s="7"/>
      <c r="U13" s="7"/>
      <c r="V13" s="7"/>
    </row>
    <row r="14" spans="2:22" ht="12" customHeight="1" x14ac:dyDescent="0.25">
      <c r="B14" s="20" t="s">
        <v>26</v>
      </c>
      <c r="C14" s="21" t="s">
        <v>15</v>
      </c>
      <c r="D14" s="22">
        <f t="shared" si="0"/>
        <v>0.85080800000000001</v>
      </c>
      <c r="E14" s="23"/>
      <c r="F14" s="23"/>
      <c r="G14" s="22">
        <v>0.85080800000000001</v>
      </c>
      <c r="H14" s="23"/>
      <c r="I14" s="23"/>
      <c r="J14" s="23"/>
      <c r="K14" s="23"/>
      <c r="L14" s="22">
        <f>G14*1000/N15</f>
        <v>0.29852912280701754</v>
      </c>
      <c r="M14" s="17"/>
      <c r="N14" s="18">
        <v>2850</v>
      </c>
      <c r="O14" s="17"/>
      <c r="P14" s="17"/>
      <c r="Q14" s="17"/>
      <c r="R14" s="17">
        <f t="shared" si="1"/>
        <v>100</v>
      </c>
      <c r="S14" s="17"/>
      <c r="T14" s="7"/>
      <c r="U14" s="7"/>
      <c r="V14" s="7"/>
    </row>
    <row r="15" spans="2:22" ht="12.75" customHeight="1" x14ac:dyDescent="0.25">
      <c r="B15" s="20" t="s">
        <v>27</v>
      </c>
      <c r="C15" s="21" t="s">
        <v>41</v>
      </c>
      <c r="D15" s="22">
        <f t="shared" si="0"/>
        <v>0.80253300000000005</v>
      </c>
      <c r="E15" s="25"/>
      <c r="F15" s="25"/>
      <c r="G15" s="22">
        <v>0.80253300000000005</v>
      </c>
      <c r="H15" s="25"/>
      <c r="I15" s="25"/>
      <c r="J15" s="25"/>
      <c r="K15" s="25"/>
      <c r="L15" s="22">
        <f t="shared" ref="L15:L20" si="2">G15*1000/N15</f>
        <v>0.28159052631578946</v>
      </c>
      <c r="M15" s="16"/>
      <c r="N15" s="18">
        <v>2850</v>
      </c>
      <c r="O15" s="16"/>
      <c r="P15" s="16"/>
      <c r="Q15" s="17"/>
      <c r="R15" s="17">
        <f t="shared" si="1"/>
        <v>100</v>
      </c>
      <c r="S15" s="16"/>
      <c r="T15" s="8"/>
      <c r="U15" s="4"/>
      <c r="V15" s="5"/>
    </row>
    <row r="16" spans="2:22" ht="12.75" customHeight="1" x14ac:dyDescent="0.25">
      <c r="B16" s="20" t="s">
        <v>28</v>
      </c>
      <c r="C16" s="21" t="s">
        <v>42</v>
      </c>
      <c r="D16" s="22">
        <f t="shared" si="0"/>
        <v>0.99461900000000003</v>
      </c>
      <c r="E16" s="25"/>
      <c r="F16" s="25"/>
      <c r="G16" s="22">
        <v>0.99461900000000003</v>
      </c>
      <c r="H16" s="25"/>
      <c r="I16" s="25"/>
      <c r="J16" s="25"/>
      <c r="K16" s="25"/>
      <c r="L16" s="22">
        <v>0.33379999999999999</v>
      </c>
      <c r="M16" s="16"/>
      <c r="N16" s="18">
        <v>2850</v>
      </c>
      <c r="O16" s="16"/>
      <c r="P16" s="16"/>
      <c r="Q16" s="17"/>
      <c r="R16" s="17">
        <f t="shared" si="1"/>
        <v>100</v>
      </c>
      <c r="S16" s="16"/>
      <c r="T16" s="8"/>
      <c r="U16" s="4"/>
      <c r="V16" s="5"/>
    </row>
    <row r="17" spans="2:22" ht="13.5" customHeight="1" x14ac:dyDescent="0.25">
      <c r="B17" s="20" t="s">
        <v>29</v>
      </c>
      <c r="C17" s="21" t="s">
        <v>12</v>
      </c>
      <c r="D17" s="22">
        <f t="shared" si="0"/>
        <v>0.95597600000000005</v>
      </c>
      <c r="E17" s="25"/>
      <c r="F17" s="25"/>
      <c r="G17" s="22">
        <v>0.95597600000000005</v>
      </c>
      <c r="H17" s="25"/>
      <c r="I17" s="25"/>
      <c r="J17" s="25"/>
      <c r="K17" s="25"/>
      <c r="L17" s="22">
        <f t="shared" si="2"/>
        <v>0.33543017543859649</v>
      </c>
      <c r="M17" s="16"/>
      <c r="N17" s="18">
        <v>2850</v>
      </c>
      <c r="O17" s="16"/>
      <c r="P17" s="16"/>
      <c r="Q17" s="17"/>
      <c r="R17" s="17">
        <f t="shared" si="1"/>
        <v>100</v>
      </c>
      <c r="S17" s="16"/>
      <c r="T17" s="8"/>
      <c r="U17" s="4"/>
      <c r="V17" s="4"/>
    </row>
    <row r="18" spans="2:22" ht="12.75" customHeight="1" x14ac:dyDescent="0.25">
      <c r="B18" s="20" t="s">
        <v>30</v>
      </c>
      <c r="C18" s="21" t="s">
        <v>13</v>
      </c>
      <c r="D18" s="22">
        <f t="shared" si="0"/>
        <v>1.346009</v>
      </c>
      <c r="E18" s="23"/>
      <c r="F18" s="23"/>
      <c r="G18" s="22">
        <v>1.346009</v>
      </c>
      <c r="H18" s="23"/>
      <c r="I18" s="23"/>
      <c r="J18" s="23"/>
      <c r="K18" s="23"/>
      <c r="L18" s="22">
        <f t="shared" si="2"/>
        <v>0.47228385964912284</v>
      </c>
      <c r="M18" s="17"/>
      <c r="N18" s="18">
        <v>2850</v>
      </c>
      <c r="O18" s="17"/>
      <c r="P18" s="17"/>
      <c r="Q18" s="17"/>
      <c r="R18" s="17">
        <f t="shared" si="1"/>
        <v>100</v>
      </c>
      <c r="S18" s="17"/>
      <c r="T18" s="7"/>
      <c r="U18" s="7"/>
      <c r="V18" s="8"/>
    </row>
    <row r="19" spans="2:22" ht="12.75" customHeight="1" x14ac:dyDescent="0.25">
      <c r="B19" s="20" t="s">
        <v>31</v>
      </c>
      <c r="C19" s="21" t="s">
        <v>14</v>
      </c>
      <c r="D19" s="22">
        <f t="shared" si="0"/>
        <v>8.7887999999999994E-2</v>
      </c>
      <c r="E19" s="23"/>
      <c r="F19" s="23"/>
      <c r="G19" s="22">
        <f>0.087888</f>
        <v>8.7887999999999994E-2</v>
      </c>
      <c r="H19" s="23"/>
      <c r="I19" s="23"/>
      <c r="J19" s="23"/>
      <c r="K19" s="23"/>
      <c r="L19" s="22">
        <f t="shared" si="2"/>
        <v>3.0837894736842102E-2</v>
      </c>
      <c r="M19" s="17"/>
      <c r="N19" s="18">
        <v>2850</v>
      </c>
      <c r="O19" s="17"/>
      <c r="P19" s="17"/>
      <c r="Q19" s="17"/>
      <c r="R19" s="17">
        <f t="shared" si="1"/>
        <v>100.00000000000001</v>
      </c>
      <c r="S19" s="17"/>
      <c r="T19" s="7"/>
      <c r="U19" s="7"/>
      <c r="V19" s="8"/>
    </row>
    <row r="20" spans="2:22" ht="12" customHeight="1" x14ac:dyDescent="0.25">
      <c r="B20" s="20" t="s">
        <v>32</v>
      </c>
      <c r="C20" s="21" t="s">
        <v>16</v>
      </c>
      <c r="D20" s="22">
        <f t="shared" si="0"/>
        <v>0.24407999999999999</v>
      </c>
      <c r="E20" s="25"/>
      <c r="F20" s="25"/>
      <c r="G20" s="22">
        <f>0.24408</f>
        <v>0.24407999999999999</v>
      </c>
      <c r="H20" s="25"/>
      <c r="I20" s="25"/>
      <c r="J20" s="25"/>
      <c r="K20" s="25"/>
      <c r="L20" s="22">
        <f t="shared" si="2"/>
        <v>8.5642105263157894E-2</v>
      </c>
      <c r="M20" s="16"/>
      <c r="N20" s="18">
        <v>2850</v>
      </c>
      <c r="O20" s="16"/>
      <c r="P20" s="16"/>
      <c r="Q20" s="17"/>
      <c r="R20" s="17">
        <f t="shared" si="1"/>
        <v>100</v>
      </c>
      <c r="S20" s="16"/>
      <c r="T20" s="8"/>
      <c r="U20" s="4"/>
      <c r="V20" s="5"/>
    </row>
    <row r="21" spans="2:22" ht="12" customHeight="1" x14ac:dyDescent="0.25">
      <c r="B21" s="20" t="s">
        <v>37</v>
      </c>
      <c r="C21" s="21" t="s">
        <v>44</v>
      </c>
      <c r="D21" s="22">
        <f t="shared" si="0"/>
        <v>0.95040400000000003</v>
      </c>
      <c r="E21" s="25"/>
      <c r="F21" s="25"/>
      <c r="G21" s="22">
        <v>0.95040400000000003</v>
      </c>
      <c r="H21" s="25"/>
      <c r="I21" s="25"/>
      <c r="J21" s="25"/>
      <c r="K21" s="25"/>
      <c r="L21" s="22">
        <v>2</v>
      </c>
      <c r="M21" s="16"/>
      <c r="N21" s="18">
        <v>2850</v>
      </c>
      <c r="O21" s="16"/>
      <c r="P21" s="16"/>
      <c r="Q21" s="17"/>
      <c r="R21" s="17">
        <f t="shared" si="1"/>
        <v>100</v>
      </c>
      <c r="S21" s="16"/>
      <c r="T21" s="8"/>
      <c r="U21" s="4"/>
      <c r="V21" s="5"/>
    </row>
    <row r="22" spans="2:22" ht="12" customHeight="1" x14ac:dyDescent="0.25">
      <c r="B22" s="20" t="s">
        <v>43</v>
      </c>
      <c r="C22" s="21" t="s">
        <v>38</v>
      </c>
      <c r="D22" s="22">
        <f t="shared" si="0"/>
        <v>1.4689989999999999</v>
      </c>
      <c r="E22" s="25"/>
      <c r="F22" s="25">
        <f>1.468999</f>
        <v>1.4689989999999999</v>
      </c>
      <c r="G22" s="22"/>
      <c r="H22" s="25"/>
      <c r="I22" s="25"/>
      <c r="J22" s="25"/>
      <c r="K22" s="25"/>
      <c r="L22" s="22">
        <v>2</v>
      </c>
      <c r="M22" s="16"/>
      <c r="N22" s="18">
        <v>1425</v>
      </c>
      <c r="O22" s="16"/>
      <c r="P22" s="16"/>
      <c r="Q22" s="17">
        <v>100</v>
      </c>
      <c r="R22" s="17"/>
      <c r="S22" s="16"/>
      <c r="T22" s="8"/>
      <c r="U22" s="4"/>
      <c r="V22" s="5"/>
    </row>
    <row r="23" spans="2:22" x14ac:dyDescent="0.25">
      <c r="B23" s="16" t="s">
        <v>21</v>
      </c>
      <c r="C23" s="21" t="s">
        <v>18</v>
      </c>
      <c r="D23" s="22">
        <f t="shared" si="0"/>
        <v>0</v>
      </c>
      <c r="E23" s="25"/>
      <c r="F23" s="25"/>
      <c r="G23" s="22">
        <v>0</v>
      </c>
      <c r="H23" s="25"/>
      <c r="I23" s="25"/>
      <c r="J23" s="25"/>
      <c r="K23" s="25"/>
      <c r="L23" s="25">
        <v>0</v>
      </c>
      <c r="M23" s="16"/>
      <c r="N23" s="18">
        <v>0</v>
      </c>
      <c r="O23" s="16"/>
      <c r="P23" s="16"/>
      <c r="Q23" s="16"/>
      <c r="R23" s="16"/>
      <c r="S23" s="16"/>
      <c r="T23" s="2"/>
      <c r="U23" s="4"/>
      <c r="V23" s="4"/>
    </row>
    <row r="24" spans="2:22" ht="23.25" customHeight="1" x14ac:dyDescent="0.25">
      <c r="B24" s="18"/>
      <c r="C24" s="26" t="s">
        <v>34</v>
      </c>
      <c r="D24" s="22">
        <f>SUM(D9:D23)</f>
        <v>8.7364810000000013</v>
      </c>
      <c r="E24" s="22"/>
      <c r="F24" s="22">
        <f>SUM(F9:F23)</f>
        <v>1.4689989999999999</v>
      </c>
      <c r="G24" s="22">
        <f>SUM(G9:G23)</f>
        <v>7.2674820000000011</v>
      </c>
      <c r="H24" s="22">
        <f>SUM(H9:H23)</f>
        <v>0</v>
      </c>
      <c r="I24" s="22"/>
      <c r="J24" s="22"/>
      <c r="K24" s="22"/>
      <c r="L24" s="22">
        <f>SUM(L9:L22)</f>
        <v>6.2013294736842095</v>
      </c>
      <c r="M24" s="18"/>
      <c r="N24" s="18"/>
      <c r="O24" s="18"/>
      <c r="P24" s="18"/>
      <c r="Q24" s="18"/>
      <c r="R24" s="18"/>
      <c r="S24" s="18"/>
      <c r="T24" s="2"/>
      <c r="U24" s="4"/>
      <c r="V24" s="4"/>
    </row>
    <row r="25" spans="2:2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/>
      <c r="V25" s="4"/>
    </row>
    <row r="26" spans="2:22" x14ac:dyDescent="0.2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4"/>
    </row>
    <row r="27" spans="2:2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</row>
    <row r="28" spans="2:2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4"/>
    </row>
    <row r="29" spans="2:22" x14ac:dyDescent="0.2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</row>
    <row r="30" spans="2:22" x14ac:dyDescent="0.2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4"/>
    </row>
    <row r="31" spans="2:22" x14ac:dyDescent="0.2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</row>
    <row r="32" spans="2:22" x14ac:dyDescent="0.2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4"/>
    </row>
    <row r="33" spans="2:22" x14ac:dyDescent="0.2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</row>
    <row r="34" spans="2:22" x14ac:dyDescent="0.25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  <c r="V34" s="4"/>
    </row>
    <row r="35" spans="2:22" x14ac:dyDescent="0.2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</row>
    <row r="36" spans="2:2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</row>
    <row r="37" spans="2:2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</row>
    <row r="38" spans="2:2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4"/>
    </row>
    <row r="39" spans="2:2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4"/>
    </row>
    <row r="40" spans="2:22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</row>
    <row r="41" spans="2:2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mergeCells count="7">
    <mergeCell ref="B5:B6"/>
    <mergeCell ref="N5:N6"/>
    <mergeCell ref="C3:R3"/>
    <mergeCell ref="D5:H5"/>
    <mergeCell ref="I5:M5"/>
    <mergeCell ref="O5:S5"/>
    <mergeCell ref="C5:C6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4294967295" verticalDpi="4294967295" r:id="rId1"/>
  <ignoredErrors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2023-01-18T07:36:00Z</dcterms:modified>
</cp:coreProperties>
</file>